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<sst xmlns="http://schemas.openxmlformats.org/spreadsheetml/2006/main" count="20" uniqueCount="16">
  <si>
    <t>Zużycie energii na 1 paletę</t>
  </si>
  <si>
    <t>Zuzycie energii na 1 zmianę</t>
  </si>
  <si>
    <t>Zużycie energii na rok przy:</t>
  </si>
  <si>
    <t>1 zmian = 8 godzin</t>
  </si>
  <si>
    <t>1 miesiąc = 21 dni pracy</t>
  </si>
  <si>
    <t>Zapotrzebowanie energii</t>
  </si>
  <si>
    <t>Zużycie energii na miesiąc:</t>
  </si>
  <si>
    <t>przy jednozmianowej produkcji</t>
  </si>
  <si>
    <t>przy dwuzmianowej produkcji</t>
  </si>
  <si>
    <t xml:space="preserve">przy trzyzmianowej produkcji   </t>
  </si>
  <si>
    <t>Koszty energii
[PLN]</t>
  </si>
  <si>
    <t xml:space="preserve">
Zbijarka hydrauliczna
[kWh]</t>
  </si>
  <si>
    <t>Różnica - OSZCZĘDNOŚĆ
[PLN]</t>
  </si>
  <si>
    <t xml:space="preserve">Wpisz po prawej całkowity uśredniony koszt 1 kWh (uwzględnij wszystkie czynniki) </t>
  </si>
  <si>
    <t>Zużycie energii nowej maszyny SMPA 500.2 ED 
= oszczędność energii i kosztów</t>
  </si>
  <si>
    <t>SMPA 500.2 ED 
Zbijarka elektryczna
[kWh]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</si>
</sst>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\ &quot;Kč&quot;"/>
    <numFmt numFmtId="173" formatCode="[$-405]d\.\ mmmm\ yyyy"/>
    <numFmt numFmtId="174" formatCode="#,##0.0,&quot;kWh&quot;"/>
    <numFmt numFmtId="175" formatCode="#,##0.0,&quot; kWh&quot;"/>
    <numFmt numFmtId="176" formatCode="#,###.#,&quot;kWh&quot;"/>
    <numFmt numFmtId="177" formatCode="#,##0.0"/>
    <numFmt numFmtId="178" formatCode="#,##0.000"/>
    <numFmt numFmtId="179" formatCode="0&quot; kWh&quot;"/>
    <numFmt numFmtId="180" formatCode="#,##0.00&quot; kWh&quot;"/>
    <numFmt numFmtId="181" formatCode="#,##0.00\ &quot;zł&quot;"/>
    <numFmt numFmtId="182" formatCode="#,##0.000\ &quot;zł&quot;"/>
    <numFmt numFmtId="183" formatCode="#,##0.0\ &quot;zł&quot;"/>
    <numFmt numFmtId="184" formatCode="#,##0.0000\ &quot;zł&quot;"/>
    <numFmt numFmtId="185" formatCode="#,##0.00000\ &quot;zł&quot;"/>
    <numFmt numFmtId="186" formatCode="#,##0.0000"/>
    <numFmt numFmtId="187" formatCode="#\ ##0.00\ &quot;zł&quot;"/>
  </numFmts>
  <fonts count="44">
    <font>
      <sz val="12"/>
      <color indexed="8"/>
      <name val="Calibri"/>
      <family val="2"/>
    </font>
    <font>
      <b/>
      <sz val="2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sz val="15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sz val="18"/>
      <color indexed="56"/>
      <name val="Cambria"/>
      <family val="2"/>
    </font>
    <font>
      <sz val="12"/>
      <color indexed="20"/>
      <name val="Calibri"/>
      <family val="2"/>
    </font>
    <font>
      <b/>
      <sz val="18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8"/>
      <color theme="3"/>
      <name val="Cambria"/>
      <family val="2"/>
    </font>
    <font>
      <sz val="12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175" fontId="2" fillId="0" borderId="0" xfId="0" applyNumberFormat="1" applyFont="1" applyFill="1" applyBorder="1" applyAlignment="1">
      <alignment horizontal="center"/>
    </xf>
    <xf numFmtId="177" fontId="2" fillId="34" borderId="16" xfId="0" applyNumberFormat="1" applyFont="1" applyFill="1" applyBorder="1" applyAlignment="1">
      <alignment horizontal="center"/>
    </xf>
    <xf numFmtId="177" fontId="2" fillId="34" borderId="17" xfId="0" applyNumberFormat="1" applyFont="1" applyFill="1" applyBorder="1" applyAlignment="1">
      <alignment horizontal="center"/>
    </xf>
    <xf numFmtId="177" fontId="2" fillId="34" borderId="18" xfId="0" applyNumberFormat="1" applyFont="1" applyFill="1" applyBorder="1" applyAlignment="1">
      <alignment horizontal="center"/>
    </xf>
    <xf numFmtId="4" fontId="2" fillId="34" borderId="19" xfId="0" applyNumberFormat="1" applyFont="1" applyFill="1" applyBorder="1" applyAlignment="1">
      <alignment horizontal="center"/>
    </xf>
    <xf numFmtId="178" fontId="2" fillId="34" borderId="17" xfId="0" applyNumberFormat="1" applyFont="1" applyFill="1" applyBorder="1" applyAlignment="1">
      <alignment horizontal="center"/>
    </xf>
    <xf numFmtId="178" fontId="2" fillId="34" borderId="16" xfId="0" applyNumberFormat="1" applyFont="1" applyFill="1" applyBorder="1" applyAlignment="1">
      <alignment horizontal="center"/>
    </xf>
    <xf numFmtId="4" fontId="2" fillId="34" borderId="20" xfId="0" applyNumberFormat="1" applyFont="1" applyFill="1" applyBorder="1" applyAlignment="1">
      <alignment horizontal="center"/>
    </xf>
    <xf numFmtId="179" fontId="0" fillId="0" borderId="0" xfId="0" applyNumberFormat="1" applyAlignment="1">
      <alignment/>
    </xf>
    <xf numFmtId="179" fontId="0" fillId="0" borderId="0" xfId="0" applyNumberFormat="1" applyAlignment="1">
      <alignment vertical="center"/>
    </xf>
    <xf numFmtId="18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6" fillId="0" borderId="0" xfId="0" applyFont="1" applyAlignment="1">
      <alignment/>
    </xf>
    <xf numFmtId="179" fontId="6" fillId="0" borderId="0" xfId="0" applyNumberFormat="1" applyFont="1" applyAlignment="1">
      <alignment/>
    </xf>
    <xf numFmtId="181" fontId="2" fillId="34" borderId="20" xfId="0" applyNumberFormat="1" applyFont="1" applyFill="1" applyBorder="1" applyAlignment="1">
      <alignment horizontal="center"/>
    </xf>
    <xf numFmtId="181" fontId="2" fillId="34" borderId="16" xfId="0" applyNumberFormat="1" applyFont="1" applyFill="1" applyBorder="1" applyAlignment="1">
      <alignment horizontal="center"/>
    </xf>
    <xf numFmtId="181" fontId="2" fillId="34" borderId="21" xfId="0" applyNumberFormat="1" applyFont="1" applyFill="1" applyBorder="1" applyAlignment="1">
      <alignment horizontal="center"/>
    </xf>
    <xf numFmtId="184" fontId="2" fillId="34" borderId="16" xfId="0" applyNumberFormat="1" applyFont="1" applyFill="1" applyBorder="1" applyAlignment="1">
      <alignment horizontal="center"/>
    </xf>
    <xf numFmtId="181" fontId="6" fillId="35" borderId="16" xfId="0" applyNumberFormat="1" applyFont="1" applyFill="1" applyBorder="1" applyAlignment="1">
      <alignment/>
    </xf>
    <xf numFmtId="181" fontId="3" fillId="34" borderId="22" xfId="0" applyNumberFormat="1" applyFont="1" applyFill="1" applyBorder="1" applyAlignment="1">
      <alignment horizontal="center"/>
    </xf>
    <xf numFmtId="181" fontId="3" fillId="34" borderId="23" xfId="0" applyNumberFormat="1" applyFont="1" applyFill="1" applyBorder="1" applyAlignment="1">
      <alignment horizontal="center"/>
    </xf>
    <xf numFmtId="181" fontId="3" fillId="34" borderId="24" xfId="0" applyNumberFormat="1" applyFont="1" applyFill="1" applyBorder="1" applyAlignment="1">
      <alignment horizontal="center"/>
    </xf>
    <xf numFmtId="0" fontId="7" fillId="33" borderId="25" xfId="0" applyFont="1" applyFill="1" applyBorder="1" applyAlignment="1">
      <alignment wrapText="1"/>
    </xf>
    <xf numFmtId="0" fontId="7" fillId="33" borderId="26" xfId="0" applyFont="1" applyFill="1" applyBorder="1" applyAlignment="1">
      <alignment wrapText="1"/>
    </xf>
    <xf numFmtId="0" fontId="1" fillId="36" borderId="27" xfId="0" applyFont="1" applyFill="1" applyBorder="1" applyAlignment="1">
      <alignment horizontal="center" vertical="center" wrapText="1"/>
    </xf>
    <xf numFmtId="0" fontId="1" fillId="36" borderId="28" xfId="0" applyFont="1" applyFill="1" applyBorder="1" applyAlignment="1">
      <alignment horizontal="center" vertical="center" wrapText="1"/>
    </xf>
    <xf numFmtId="0" fontId="1" fillId="36" borderId="29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Zużycie energii w ciągu roku</a:t>
            </a:r>
          </a:p>
        </c:rich>
      </c:tx>
      <c:layout>
        <c:manualLayout>
          <c:xMode val="factor"/>
          <c:yMode val="factor"/>
          <c:x val="-0.008"/>
          <c:y val="-0.0035"/>
        </c:manualLayout>
      </c:layout>
      <c:spPr>
        <a:noFill/>
        <a:ln>
          <a:noFill/>
        </a:ln>
      </c:spPr>
    </c:title>
    <c:view3D>
      <c:rotX val="15"/>
      <c:hPercent val="82"/>
      <c:rotY val="20"/>
      <c:depthPercent val="100"/>
      <c:rAngAx val="1"/>
    </c:view3D>
    <c:plotArea>
      <c:layout>
        <c:manualLayout>
          <c:xMode val="edge"/>
          <c:yMode val="edge"/>
          <c:x val="0.04275"/>
          <c:y val="0.095"/>
          <c:w val="0.73175"/>
          <c:h val="0.84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List1!$B$2</c:f>
              <c:strCache>
                <c:ptCount val="1"/>
                <c:pt idx="0">
                  <c:v>SMPA 500.2 ED 
Zbijarka elektryczna
[kWh]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List1!$A$7:$A$9</c:f>
              <c:strCache/>
            </c:strRef>
          </c:cat>
          <c:val>
            <c:numRef>
              <c:f>List1!$C$11:$C$13</c:f>
              <c:numCache/>
            </c:numRef>
          </c:val>
          <c:shape val="box"/>
        </c:ser>
        <c:ser>
          <c:idx val="1"/>
          <c:order val="1"/>
          <c:tx>
            <c:strRef>
              <c:f>List1!$D$2</c:f>
              <c:strCache>
                <c:ptCount val="1"/>
                <c:pt idx="0">
                  <c:v>
Zbijarka hydrauliczna
[kWh]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List1!$A$7:$A$9</c:f>
              <c:strCache/>
            </c:strRef>
          </c:cat>
          <c:val>
            <c:numRef>
              <c:f>List1!$E$11:$E$13</c:f>
              <c:numCache/>
            </c:numRef>
          </c:val>
          <c:shape val="box"/>
        </c:ser>
        <c:shape val="box"/>
        <c:axId val="10222631"/>
        <c:axId val="24894816"/>
      </c:bar3DChart>
      <c:catAx>
        <c:axId val="102226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894816"/>
        <c:crosses val="autoZero"/>
        <c:auto val="1"/>
        <c:lblOffset val="100"/>
        <c:tickLblSkip val="1"/>
        <c:noMultiLvlLbl val="0"/>
      </c:catAx>
      <c:valAx>
        <c:axId val="24894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Koszt [PLN]</a:t>
                </a:r>
              </a:p>
            </c:rich>
          </c:tx>
          <c:layout>
            <c:manualLayout>
              <c:xMode val="factor"/>
              <c:yMode val="factor"/>
              <c:x val="-0.037"/>
              <c:y val="-0.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226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525"/>
          <c:y val="0.3435"/>
          <c:w val="0.259"/>
          <c:h val="0.3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Różnica zapotrzebowania na energię elektryczną [kWh]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3725"/>
          <c:y val="0.0905"/>
          <c:w val="0.77575"/>
          <c:h val="0.8902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(List1!$B$2,List1!$D$2)</c:f>
              <c:strCache/>
            </c:strRef>
          </c:cat>
          <c:val>
            <c:numRef>
              <c:f>(List1!$B$3,List1!$D$3)</c:f>
              <c:numCache/>
            </c:numRef>
          </c:val>
          <c:shape val="box"/>
        </c:ser>
        <c:shape val="box"/>
        <c:axId val="22726753"/>
        <c:axId val="3214186"/>
      </c:bar3DChart>
      <c:catAx>
        <c:axId val="227267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14186"/>
        <c:crosses val="autoZero"/>
        <c:auto val="1"/>
        <c:lblOffset val="100"/>
        <c:tickLblSkip val="1"/>
        <c:noMultiLvlLbl val="0"/>
      </c:catAx>
      <c:valAx>
        <c:axId val="3214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267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8"/>
          <c:y val="0.42825"/>
          <c:w val="0.1667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50</xdr:row>
      <xdr:rowOff>0</xdr:rowOff>
    </xdr:from>
    <xdr:to>
      <xdr:col>5</xdr:col>
      <xdr:colOff>933450</xdr:colOff>
      <xdr:row>77</xdr:row>
      <xdr:rowOff>38100</xdr:rowOff>
    </xdr:to>
    <xdr:graphicFrame>
      <xdr:nvGraphicFramePr>
        <xdr:cNvPr id="1" name="Graf 9"/>
        <xdr:cNvGraphicFramePr/>
      </xdr:nvGraphicFramePr>
      <xdr:xfrm>
        <a:off x="438150" y="12515850"/>
        <a:ext cx="83248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20</xdr:row>
      <xdr:rowOff>9525</xdr:rowOff>
    </xdr:from>
    <xdr:to>
      <xdr:col>6</xdr:col>
      <xdr:colOff>371475</xdr:colOff>
      <xdr:row>47</xdr:row>
      <xdr:rowOff>142875</xdr:rowOff>
    </xdr:to>
    <xdr:graphicFrame>
      <xdr:nvGraphicFramePr>
        <xdr:cNvPr id="2" name="Graf 6"/>
        <xdr:cNvGraphicFramePr/>
      </xdr:nvGraphicFramePr>
      <xdr:xfrm>
        <a:off x="419100" y="6524625"/>
        <a:ext cx="8943975" cy="5534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85" zoomScaleNormal="85" zoomScalePageLayoutView="0" workbookViewId="0" topLeftCell="A1">
      <selection activeCell="C17" sqref="C17"/>
    </sheetView>
  </sheetViews>
  <sheetFormatPr defaultColWidth="9.00390625" defaultRowHeight="15.75"/>
  <cols>
    <col min="1" max="1" width="33.25390625" style="0" customWidth="1"/>
    <col min="2" max="2" width="21.125" style="0" customWidth="1"/>
    <col min="3" max="3" width="14.625" style="0" customWidth="1"/>
    <col min="4" max="4" width="19.375" style="0" customWidth="1"/>
    <col min="5" max="5" width="14.375" style="0" customWidth="1"/>
    <col min="6" max="6" width="15.25390625" style="0" customWidth="1"/>
    <col min="7" max="7" width="9.75390625" style="0" customWidth="1"/>
    <col min="8" max="8" width="17.75390625" style="19" bestFit="1" customWidth="1"/>
  </cols>
  <sheetData>
    <row r="1" spans="1:8" s="1" customFormat="1" ht="66.75" customHeight="1" thickBot="1">
      <c r="A1" s="36" t="s">
        <v>14</v>
      </c>
      <c r="B1" s="37"/>
      <c r="C1" s="37"/>
      <c r="D1" s="37"/>
      <c r="E1" s="37"/>
      <c r="F1" s="38"/>
      <c r="H1" s="20"/>
    </row>
    <row r="2" spans="1:8" s="1" customFormat="1" ht="75.75" thickBot="1">
      <c r="A2" s="6"/>
      <c r="B2" s="7" t="s">
        <v>15</v>
      </c>
      <c r="C2" s="8" t="s">
        <v>10</v>
      </c>
      <c r="D2" s="9" t="s">
        <v>11</v>
      </c>
      <c r="E2" s="8" t="s">
        <v>10</v>
      </c>
      <c r="F2" s="10" t="s">
        <v>12</v>
      </c>
      <c r="H2" s="20"/>
    </row>
    <row r="3" spans="1:6" ht="18.75">
      <c r="A3" s="5" t="s">
        <v>5</v>
      </c>
      <c r="B3" s="15">
        <v>0.95</v>
      </c>
      <c r="C3" s="26">
        <f>B3*C17</f>
        <v>0.589</v>
      </c>
      <c r="D3" s="18">
        <v>10.2</v>
      </c>
      <c r="E3" s="26">
        <f>D3*C17</f>
        <v>6.324</v>
      </c>
      <c r="F3" s="31">
        <f>E3-C3</f>
        <v>5.734999999999999</v>
      </c>
    </row>
    <row r="4" spans="1:8" ht="18.75">
      <c r="A4" s="4" t="s">
        <v>0</v>
      </c>
      <c r="B4" s="16">
        <v>0.0152</v>
      </c>
      <c r="C4" s="29">
        <f>B4*C17</f>
        <v>0.009424</v>
      </c>
      <c r="D4" s="17">
        <v>0.163</v>
      </c>
      <c r="E4" s="29">
        <f>D4*C17</f>
        <v>0.10106</v>
      </c>
      <c r="F4" s="32">
        <f aca="true" t="shared" si="0" ref="F4:F13">E4-C4</f>
        <v>0.091636</v>
      </c>
      <c r="H4" s="21"/>
    </row>
    <row r="5" spans="1:8" ht="18.75">
      <c r="A5" s="4" t="s">
        <v>1</v>
      </c>
      <c r="B5" s="13">
        <v>7.6</v>
      </c>
      <c r="C5" s="27">
        <f>B5*C17</f>
        <v>4.712</v>
      </c>
      <c r="D5" s="12">
        <v>81.6</v>
      </c>
      <c r="E5" s="27">
        <f>D5*C17</f>
        <v>50.592</v>
      </c>
      <c r="F5" s="32">
        <f t="shared" si="0"/>
        <v>45.879999999999995</v>
      </c>
      <c r="H5" s="21"/>
    </row>
    <row r="6" spans="1:6" ht="18.75">
      <c r="A6" s="23" t="s">
        <v>6</v>
      </c>
      <c r="B6" s="13"/>
      <c r="C6" s="27"/>
      <c r="D6" s="12"/>
      <c r="E6" s="27"/>
      <c r="F6" s="32"/>
    </row>
    <row r="7" spans="1:6" ht="18.75">
      <c r="A7" s="23" t="s">
        <v>7</v>
      </c>
      <c r="B7" s="13">
        <f>B5*21</f>
        <v>159.6</v>
      </c>
      <c r="C7" s="27">
        <f>B7*C17</f>
        <v>98.952</v>
      </c>
      <c r="D7" s="13">
        <f>D5*21</f>
        <v>1713.6</v>
      </c>
      <c r="E7" s="27">
        <f>D7*C17</f>
        <v>1062.432</v>
      </c>
      <c r="F7" s="32">
        <f t="shared" si="0"/>
        <v>963.48</v>
      </c>
    </row>
    <row r="8" spans="1:6" ht="18.75">
      <c r="A8" s="23" t="s">
        <v>8</v>
      </c>
      <c r="B8" s="13">
        <f>B7*2</f>
        <v>319.2</v>
      </c>
      <c r="C8" s="27">
        <f>B8*C17</f>
        <v>197.904</v>
      </c>
      <c r="D8" s="13">
        <f>D7*2</f>
        <v>3427.2</v>
      </c>
      <c r="E8" s="27">
        <f>D8*C17</f>
        <v>2124.864</v>
      </c>
      <c r="F8" s="32">
        <f t="shared" si="0"/>
        <v>1926.96</v>
      </c>
    </row>
    <row r="9" spans="1:6" ht="18.75">
      <c r="A9" s="23" t="s">
        <v>9</v>
      </c>
      <c r="B9" s="13">
        <f>B7*3</f>
        <v>478.79999999999995</v>
      </c>
      <c r="C9" s="27">
        <f>B9*C17</f>
        <v>296.856</v>
      </c>
      <c r="D9" s="13">
        <f>D7*3</f>
        <v>5140.799999999999</v>
      </c>
      <c r="E9" s="27">
        <f>D9*C17</f>
        <v>3187.2959999999994</v>
      </c>
      <c r="F9" s="32">
        <f t="shared" si="0"/>
        <v>2890.4399999999996</v>
      </c>
    </row>
    <row r="10" spans="1:6" ht="18.75">
      <c r="A10" s="23" t="s">
        <v>2</v>
      </c>
      <c r="B10" s="13"/>
      <c r="C10" s="27"/>
      <c r="D10" s="13"/>
      <c r="E10" s="27"/>
      <c r="F10" s="32"/>
    </row>
    <row r="11" spans="1:6" ht="18.75">
      <c r="A11" s="23" t="s">
        <v>7</v>
      </c>
      <c r="B11" s="13">
        <f>B7*12</f>
        <v>1915.1999999999998</v>
      </c>
      <c r="C11" s="27">
        <f>B11*C17</f>
        <v>1187.424</v>
      </c>
      <c r="D11" s="13">
        <f>D7*12</f>
        <v>20563.199999999997</v>
      </c>
      <c r="E11" s="27">
        <f>D11*C17</f>
        <v>12749.183999999997</v>
      </c>
      <c r="F11" s="32">
        <f t="shared" si="0"/>
        <v>11561.759999999998</v>
      </c>
    </row>
    <row r="12" spans="1:6" ht="18.75">
      <c r="A12" s="23" t="s">
        <v>8</v>
      </c>
      <c r="B12" s="13">
        <f>B11*2</f>
        <v>3830.3999999999996</v>
      </c>
      <c r="C12" s="27">
        <f>B12*C17</f>
        <v>2374.848</v>
      </c>
      <c r="D12" s="13">
        <f>D11*2</f>
        <v>41126.399999999994</v>
      </c>
      <c r="E12" s="27">
        <f>D12*C17</f>
        <v>25498.367999999995</v>
      </c>
      <c r="F12" s="32">
        <f t="shared" si="0"/>
        <v>23123.519999999997</v>
      </c>
    </row>
    <row r="13" spans="1:6" ht="19.5" thickBot="1">
      <c r="A13" s="23" t="s">
        <v>9</v>
      </c>
      <c r="B13" s="14">
        <f>B11*3</f>
        <v>5745.599999999999</v>
      </c>
      <c r="C13" s="28">
        <f>B13*C17</f>
        <v>3562.2719999999995</v>
      </c>
      <c r="D13" s="14">
        <f>D11*3</f>
        <v>61689.59999999999</v>
      </c>
      <c r="E13" s="28">
        <f>D13*C17</f>
        <v>38247.551999999996</v>
      </c>
      <c r="F13" s="33">
        <f t="shared" si="0"/>
        <v>34685.28</v>
      </c>
    </row>
    <row r="14" spans="1:6" ht="18.75">
      <c r="A14" s="22" t="s">
        <v>3</v>
      </c>
      <c r="B14" s="2"/>
      <c r="C14" s="2"/>
      <c r="D14" s="2"/>
      <c r="E14" s="2"/>
      <c r="F14" s="2"/>
    </row>
    <row r="15" spans="1:6" ht="18.75">
      <c r="A15" s="22" t="s">
        <v>4</v>
      </c>
      <c r="B15" s="2"/>
      <c r="C15" s="2"/>
      <c r="D15" s="11"/>
      <c r="E15" s="2"/>
      <c r="F15" s="2"/>
    </row>
    <row r="16" spans="1:6" ht="15.75">
      <c r="A16" s="3"/>
      <c r="B16" s="3"/>
      <c r="C16" s="3"/>
      <c r="D16" s="3"/>
      <c r="E16" s="3"/>
      <c r="F16" s="3"/>
    </row>
    <row r="17" spans="1:8" s="24" customFormat="1" ht="63" customHeight="1">
      <c r="A17" s="34" t="s">
        <v>13</v>
      </c>
      <c r="B17" s="35"/>
      <c r="C17" s="30">
        <v>0.62</v>
      </c>
      <c r="H17" s="25"/>
    </row>
  </sheetData>
  <sheetProtection/>
  <mergeCells count="1">
    <mergeCell ref="A1:F1"/>
  </mergeCells>
  <printOptions/>
  <pageMargins left="0.4330708661417323" right="0.35433070866141736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</dc:creator>
  <cp:keywords/>
  <dc:description/>
  <cp:lastModifiedBy>Łukasz Misterowicz</cp:lastModifiedBy>
  <cp:lastPrinted>2018-06-05T10:47:36Z</cp:lastPrinted>
  <dcterms:created xsi:type="dcterms:W3CDTF">2010-11-19T13:24:15Z</dcterms:created>
  <dcterms:modified xsi:type="dcterms:W3CDTF">2019-01-04T11:35:15Z</dcterms:modified>
  <cp:category/>
  <cp:version/>
  <cp:contentType/>
  <cp:contentStatus/>
</cp:coreProperties>
</file>